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se-my.sharepoint.com/personal/emil_svantesson_mazars_se/Documents/Kundmappar/KFUM Örebro/"/>
    </mc:Choice>
  </mc:AlternateContent>
  <xr:revisionPtr revIDLastSave="0" documentId="8_{40BB2AEE-8020-42BB-B243-E4F67360D629}" xr6:coauthVersionLast="47" xr6:coauthVersionMax="47" xr10:uidLastSave="{00000000-0000-0000-0000-000000000000}"/>
  <bookViews>
    <workbookView xWindow="-120" yWindow="-120" windowWidth="29040" windowHeight="17520" xr2:uid="{B1C9D7B6-601F-4220-B20D-51C501B134C0}"/>
  </bookViews>
  <sheets>
    <sheet name="Senaste versionen (gemensam)" sheetId="1" r:id="rId1"/>
  </sheets>
  <definedNames>
    <definedName name="_xlnm.Print_Area" localSheetId="0">'Senaste versionen (gemensam)'!$B$5:$E$94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D88" i="1"/>
  <c r="C88" i="1"/>
  <c r="E70" i="1"/>
  <c r="D70" i="1"/>
  <c r="C70" i="1"/>
  <c r="E50" i="1"/>
  <c r="D50" i="1"/>
  <c r="C50" i="1"/>
  <c r="E33" i="1"/>
  <c r="D33" i="1"/>
  <c r="D35" i="1" s="1"/>
  <c r="D90" i="1" s="1"/>
  <c r="C33" i="1"/>
  <c r="C35" i="1" s="1"/>
  <c r="C90" i="1" s="1"/>
  <c r="E22" i="1"/>
  <c r="D22" i="1"/>
  <c r="C22" i="1"/>
  <c r="D71" i="1" l="1"/>
  <c r="D91" i="1" s="1"/>
  <c r="D93" i="1" s="1"/>
  <c r="E35" i="1"/>
  <c r="E90" i="1" s="1"/>
  <c r="C71" i="1"/>
  <c r="C91" i="1" s="1"/>
  <c r="C93" i="1" s="1"/>
  <c r="E71" i="1"/>
  <c r="E91" i="1" s="1"/>
  <c r="E93" i="1" l="1"/>
</calcChain>
</file>

<file path=xl/sharedStrings.xml><?xml version="1.0" encoding="utf-8"?>
<sst xmlns="http://schemas.openxmlformats.org/spreadsheetml/2006/main" count="76" uniqueCount="76">
  <si>
    <t>RÖRELSENS INTÄKTER</t>
  </si>
  <si>
    <t>BUDGET 2023</t>
  </si>
  <si>
    <t>NETTOOMSÄTTNING</t>
  </si>
  <si>
    <t>3111 Inbetalning cup</t>
  </si>
  <si>
    <t>3112 Inbetalning cup/resa</t>
  </si>
  <si>
    <t>3113 Intäkter summercamp</t>
  </si>
  <si>
    <t>3115 Intäkter 3 x 3</t>
  </si>
  <si>
    <t>3116 Intäkter försäljning lotter mm förening</t>
  </si>
  <si>
    <t>3117 Intäkter Sommarbasket</t>
  </si>
  <si>
    <t>3120 Kiosk och serveringsintäkter</t>
  </si>
  <si>
    <t>3210 Sponsorintäkter</t>
  </si>
  <si>
    <t>3320 Bingolotto</t>
  </si>
  <si>
    <t>3350 Bingoalliansen</t>
  </si>
  <si>
    <t>3356 NIU/MSBDF</t>
  </si>
  <si>
    <t>3560 Inbetalning kostnadsutjämning</t>
  </si>
  <si>
    <t>3740 Öresutjämning</t>
  </si>
  <si>
    <t>DELSUMMA RÖRELSEINTÄKTER</t>
  </si>
  <si>
    <t>ÖVRIGA RÖRELSEINTÄKTER</t>
  </si>
  <si>
    <t>3910 Tränings Medlems avgifter</t>
  </si>
  <si>
    <t>3985 Statliga bidrag</t>
  </si>
  <si>
    <t>3986 Bidrag Projekt</t>
  </si>
  <si>
    <t>3987 Kommunala bidrag</t>
  </si>
  <si>
    <t>3988 Bidrag Utbildning</t>
  </si>
  <si>
    <t>3989 Övriga bidrag</t>
  </si>
  <si>
    <t>3991 Intäkter arbete/lag</t>
  </si>
  <si>
    <t>DELSUMMA ÖVRIGA RÖRELSEINTÄKTER</t>
  </si>
  <si>
    <t>Totala nettointäkter</t>
  </si>
  <si>
    <t>VAROR, MATERIAL OCH GENOMFÖRANDEKOSTNADER</t>
  </si>
  <si>
    <t>4010 Inköp material</t>
  </si>
  <si>
    <t>4059 Boende</t>
  </si>
  <si>
    <t>4071 Inköp cupkort/cupkostnader</t>
  </si>
  <si>
    <t>4072 Resekostnader verksamhet</t>
  </si>
  <si>
    <t>4082 Kostnadsutjämning</t>
  </si>
  <si>
    <t>4113 Kostnader summercamp</t>
  </si>
  <si>
    <t>4115 Kostnader 3 x 3</t>
  </si>
  <si>
    <t>4116 Kostnader Försäljning förening lotter, restchansen</t>
  </si>
  <si>
    <t>4117 Kostnader Sommarbasket</t>
  </si>
  <si>
    <t>4540 Inköp idrottskläder</t>
  </si>
  <si>
    <t>DELSUMMA KONTO 4000-4999</t>
  </si>
  <si>
    <t>ÖVRIGA EXTERNA KOSTNADER</t>
  </si>
  <si>
    <t>5010 Lokal/hallhyra TB</t>
  </si>
  <si>
    <t>5011 Lokal/hallhyra övrigt</t>
  </si>
  <si>
    <t>5012 Återbetalning Lokalbidrag</t>
  </si>
  <si>
    <t>6230 Cup-anmälningsavgift</t>
  </si>
  <si>
    <t>6231 Seriavgifter/licenser</t>
  </si>
  <si>
    <t>6240 Resekostnader Tränare</t>
  </si>
  <si>
    <t>6255 Kopiering</t>
  </si>
  <si>
    <t>6258 Uppvaktning/gåvor</t>
  </si>
  <si>
    <t>6260 Datakommunikation/laget.se</t>
  </si>
  <si>
    <t>6263 Utbildningskostnader</t>
  </si>
  <si>
    <t>6264 Förtäring</t>
  </si>
  <si>
    <t>6270 Medlems/föreningsavgifter</t>
  </si>
  <si>
    <t>6570 Bankkostnader</t>
  </si>
  <si>
    <t>6800 Övriga kostnader</t>
  </si>
  <si>
    <t>DELSUMMA KONTO 5000-6999</t>
  </si>
  <si>
    <t xml:space="preserve">Summa konto 4000-6999 </t>
  </si>
  <si>
    <t>PERSONALKOSTNADER</t>
  </si>
  <si>
    <t>7010 Löner kollektivanställda</t>
  </si>
  <si>
    <t>7210 Löner tjänstemän</t>
  </si>
  <si>
    <t>7285 Semesterlön tjänstemän</t>
  </si>
  <si>
    <t>7290 Förändring semesterlöneskuld</t>
  </si>
  <si>
    <t>7390 Övriga kostnadsersättningar</t>
  </si>
  <si>
    <t>7410 Collectum Pensionsförsäkringspremier</t>
  </si>
  <si>
    <t>7500 Arvode tränare</t>
  </si>
  <si>
    <t>7510 Sociala avgifter</t>
  </si>
  <si>
    <t>7519 Sociala avgifter för semester- och löneskuld</t>
  </si>
  <si>
    <t>7520 Arvode domare</t>
  </si>
  <si>
    <t>7521 Resekostnader domare</t>
  </si>
  <si>
    <t>7523 Arvode</t>
  </si>
  <si>
    <t>7525 Ekonomitjänst KFUM</t>
  </si>
  <si>
    <t xml:space="preserve">DELSUMMA </t>
  </si>
  <si>
    <t>SUMMA INTÄKTER 1170000</t>
  </si>
  <si>
    <t>SUMMA KOSTANDER -1162600</t>
  </si>
  <si>
    <t>RESULTAT 740</t>
  </si>
  <si>
    <t>Utfall 2022</t>
  </si>
  <si>
    <t>Utfall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</si>
</sst>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3" fillId="0" borderId="1" xfId="0" applyFont="1" applyBorder="1" applyAlignment="1">
      <alignment vertical="center"/>
    </xf>
    <xf numFmtId="164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0" fontId="3" fillId="0" borderId="0" xfId="0" applyFont="1"/>
    <xf numFmtId="16" fontId="3" fillId="0" borderId="0" xfId="0" applyNumberFormat="1" applyFont="1"/>
    <xf numFmtId="0" fontId="0" fillId="0" borderId="1" xfId="0" applyBorder="1" applyAlignment="1">
      <alignment vertical="center"/>
    </xf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0" fontId="0" fillId="0" borderId="2" xfId="0" applyBorder="1" applyAlignment="1">
      <alignment vertical="center"/>
    </xf>
    <xf numFmtId="164" fontId="0" fillId="2" borderId="0" xfId="0" applyNumberFormat="1" applyFill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0" fontId="2" fillId="0" borderId="1" xfId="0" applyFont="1" applyBorder="1" applyAlignment="1">
      <alignment vertical="center"/>
    </xf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0" borderId="0" xfId="0" applyFont="1"/>
    <xf numFmtId="164" fontId="0" fillId="3" borderId="0" xfId="0" applyNumberFormat="1" applyFill="1"/>
    <xf numFmtId="164" fontId="0" fillId="4" borderId="0" xfId="0" applyNumberFormat="1" applyFill="1"/>
    <xf numFmtId="0" fontId="5" fillId="0" borderId="3" xfId="0" applyFont="1" applyBorder="1" applyAlignment="1">
      <alignment vertical="center"/>
    </xf>
    <xf numFmtId="164" fontId="5" fillId="2" borderId="3" xfId="0" applyNumberFormat="1" applyFont="1" applyFill="1" applyBorder="1"/>
    <xf numFmtId="164" fontId="5" fillId="3" borderId="3" xfId="0" applyNumberFormat="1" applyFont="1" applyFill="1" applyBorder="1"/>
    <xf numFmtId="164" fontId="5" fillId="4" borderId="3" xfId="0" applyNumberFormat="1" applyFont="1" applyFill="1" applyBorder="1"/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2" borderId="6" xfId="0" applyNumberFormat="1" applyFont="1" applyFill="1" applyBorder="1"/>
    <xf numFmtId="164" fontId="2" fillId="3" borderId="7" xfId="0" applyNumberFormat="1" applyFont="1" applyFill="1" applyBorder="1"/>
    <xf numFmtId="164" fontId="2" fillId="4" borderId="7" xfId="0" applyNumberFormat="1" applyFont="1" applyFill="1" applyBorder="1"/>
    <xf numFmtId="0" fontId="0" fillId="0" borderId="4" xfId="0" applyBorder="1" applyAlignment="1">
      <alignment vertical="center"/>
    </xf>
    <xf numFmtId="164" fontId="0" fillId="2" borderId="4" xfId="0" applyNumberFormat="1" applyFill="1" applyBorder="1"/>
    <xf numFmtId="164" fontId="0" fillId="3" borderId="4" xfId="0" applyNumberFormat="1" applyFill="1" applyBorder="1"/>
    <xf numFmtId="164" fontId="0" fillId="4" borderId="4" xfId="0" applyNumberFormat="1" applyFill="1" applyBorder="1"/>
    <xf numFmtId="164" fontId="6" fillId="4" borderId="1" xfId="0" applyNumberFormat="1" applyFont="1" applyFill="1" applyBorder="1"/>
    <xf numFmtId="14" fontId="0" fillId="0" borderId="0" xfId="0" applyNumberFormat="1"/>
    <xf numFmtId="3" fontId="0" fillId="0" borderId="0" xfId="0" applyNumberForma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8B1F-D273-4B8A-A1E8-6BA67FF851D8}">
  <dimension ref="B2:S94"/>
  <sheetViews>
    <sheetView tabSelected="1" view="pageBreakPreview" zoomScale="104" zoomScaleNormal="100" zoomScaleSheetLayoutView="104" workbookViewId="0">
      <selection activeCell="B3" sqref="B3"/>
    </sheetView>
  </sheetViews>
  <sheetFormatPr defaultRowHeight="15" x14ac:dyDescent="0.25"/>
  <cols>
    <col min="2" max="2" width="50.5703125" bestFit="1" customWidth="1"/>
    <col min="3" max="3" width="17.85546875" style="2" bestFit="1" customWidth="1"/>
    <col min="4" max="4" width="19.85546875" style="2" customWidth="1"/>
    <col min="5" max="5" width="19.7109375" customWidth="1"/>
    <col min="6" max="6" width="54.140625" customWidth="1"/>
    <col min="7" max="7" width="38.28515625" customWidth="1"/>
    <col min="8" max="8" width="24.7109375" customWidth="1"/>
    <col min="9" max="11" width="10.7109375" bestFit="1" customWidth="1"/>
  </cols>
  <sheetData>
    <row r="2" spans="2:19" x14ac:dyDescent="0.25">
      <c r="B2" s="1"/>
    </row>
    <row r="3" spans="2:19" x14ac:dyDescent="0.25">
      <c r="B3" s="1"/>
    </row>
    <row r="4" spans="2:19" x14ac:dyDescent="0.25">
      <c r="B4" s="1"/>
    </row>
    <row r="5" spans="2:19" s="7" customFormat="1" ht="21" x14ac:dyDescent="0.35">
      <c r="B5" s="3" t="s">
        <v>0</v>
      </c>
      <c r="C5" s="4" t="s">
        <v>75</v>
      </c>
      <c r="D5" s="5" t="s">
        <v>74</v>
      </c>
      <c r="E5" s="6" t="s">
        <v>1</v>
      </c>
      <c r="S5" s="8"/>
    </row>
    <row r="6" spans="2:19" x14ac:dyDescent="0.25">
      <c r="B6" s="9" t="s">
        <v>2</v>
      </c>
      <c r="C6" s="10"/>
      <c r="D6" s="11"/>
      <c r="E6" s="12"/>
    </row>
    <row r="7" spans="2:19" x14ac:dyDescent="0.25">
      <c r="B7" s="9" t="s">
        <v>3</v>
      </c>
      <c r="C7" s="10">
        <v>13150</v>
      </c>
      <c r="D7" s="11">
        <v>0</v>
      </c>
      <c r="E7" s="14">
        <v>20000</v>
      </c>
    </row>
    <row r="8" spans="2:19" x14ac:dyDescent="0.25">
      <c r="B8" s="9" t="s">
        <v>4</v>
      </c>
      <c r="C8" s="10">
        <v>0</v>
      </c>
      <c r="D8" s="11">
        <v>0</v>
      </c>
      <c r="E8" s="14"/>
    </row>
    <row r="9" spans="2:19" x14ac:dyDescent="0.25">
      <c r="B9" s="9" t="s">
        <v>5</v>
      </c>
      <c r="C9" s="10">
        <v>26465</v>
      </c>
      <c r="D9" s="11">
        <v>16800</v>
      </c>
      <c r="E9" s="14">
        <v>38500</v>
      </c>
    </row>
    <row r="10" spans="2:19" x14ac:dyDescent="0.25">
      <c r="B10" s="9" t="s">
        <v>6</v>
      </c>
      <c r="C10" s="10">
        <v>0</v>
      </c>
      <c r="D10" s="11">
        <v>4800</v>
      </c>
      <c r="E10" s="14">
        <v>5000</v>
      </c>
    </row>
    <row r="11" spans="2:19" x14ac:dyDescent="0.25">
      <c r="B11" s="9" t="s">
        <v>7</v>
      </c>
      <c r="C11" s="10">
        <v>112130</v>
      </c>
      <c r="D11" s="13">
        <v>20402</v>
      </c>
      <c r="E11" s="14">
        <v>30000</v>
      </c>
    </row>
    <row r="12" spans="2:19" x14ac:dyDescent="0.25">
      <c r="B12" s="15" t="s">
        <v>8</v>
      </c>
      <c r="C12" s="16">
        <v>2000</v>
      </c>
      <c r="D12" s="11">
        <v>0</v>
      </c>
      <c r="E12" s="14"/>
    </row>
    <row r="13" spans="2:19" x14ac:dyDescent="0.25">
      <c r="B13" s="9" t="s">
        <v>9</v>
      </c>
      <c r="C13" s="10">
        <v>0</v>
      </c>
      <c r="D13" s="11">
        <v>0</v>
      </c>
      <c r="E13" s="14"/>
    </row>
    <row r="14" spans="2:19" x14ac:dyDescent="0.25">
      <c r="B14" s="9" t="s">
        <v>10</v>
      </c>
      <c r="C14" s="10">
        <v>20000</v>
      </c>
      <c r="D14" s="13">
        <v>11234</v>
      </c>
      <c r="E14" s="14">
        <v>25000</v>
      </c>
    </row>
    <row r="15" spans="2:19" x14ac:dyDescent="0.25">
      <c r="B15" s="9" t="s">
        <v>11</v>
      </c>
      <c r="C15" s="10">
        <v>468</v>
      </c>
      <c r="D15" s="13">
        <v>498</v>
      </c>
      <c r="E15" s="14"/>
    </row>
    <row r="16" spans="2:19" x14ac:dyDescent="0.25">
      <c r="B16" s="9" t="s">
        <v>12</v>
      </c>
      <c r="C16" s="10">
        <v>35335</v>
      </c>
      <c r="D16" s="13">
        <v>16060</v>
      </c>
      <c r="E16" s="14"/>
    </row>
    <row r="17" spans="2:11" x14ac:dyDescent="0.25">
      <c r="B17" s="9" t="s">
        <v>13</v>
      </c>
      <c r="C17" s="10">
        <v>45792</v>
      </c>
      <c r="D17" s="13">
        <v>0</v>
      </c>
      <c r="E17" s="14"/>
    </row>
    <row r="18" spans="2:11" x14ac:dyDescent="0.25">
      <c r="B18" s="9" t="s">
        <v>14</v>
      </c>
      <c r="C18" s="10">
        <v>9003</v>
      </c>
      <c r="D18" s="13">
        <v>8578</v>
      </c>
      <c r="E18" s="14"/>
    </row>
    <row r="19" spans="2:11" x14ac:dyDescent="0.25">
      <c r="B19" s="9" t="s">
        <v>15</v>
      </c>
      <c r="C19" s="10">
        <v>-3.05</v>
      </c>
      <c r="D19" s="13">
        <v>-9.1999999999999993</v>
      </c>
      <c r="E19" s="14"/>
    </row>
    <row r="20" spans="2:11" x14ac:dyDescent="0.25">
      <c r="B20" s="9"/>
      <c r="C20" s="10"/>
      <c r="D20" s="17"/>
      <c r="E20" s="14"/>
      <c r="I20" s="39"/>
      <c r="J20" s="39"/>
      <c r="K20" s="39"/>
    </row>
    <row r="21" spans="2:11" x14ac:dyDescent="0.25">
      <c r="B21" s="9"/>
      <c r="C21" s="10"/>
      <c r="D21" s="11"/>
      <c r="E21" s="14"/>
    </row>
    <row r="22" spans="2:11" s="22" customFormat="1" x14ac:dyDescent="0.25">
      <c r="B22" s="19" t="s">
        <v>16</v>
      </c>
      <c r="C22" s="20">
        <f>SUM(C7:C19)</f>
        <v>264339.95</v>
      </c>
      <c r="D22" s="21">
        <f>SUM(D7:D21)</f>
        <v>78362.8</v>
      </c>
      <c r="E22" s="38">
        <f>SUM(E7:E21)</f>
        <v>118500</v>
      </c>
      <c r="H22"/>
      <c r="I22" s="40"/>
      <c r="J22" s="40"/>
      <c r="K22" s="40"/>
    </row>
    <row r="23" spans="2:11" x14ac:dyDescent="0.25">
      <c r="B23" s="9"/>
      <c r="C23" s="10"/>
      <c r="D23" s="11"/>
      <c r="E23" s="14"/>
      <c r="I23" s="40"/>
      <c r="J23" s="40"/>
      <c r="K23" s="40"/>
    </row>
    <row r="24" spans="2:11" s="22" customFormat="1" x14ac:dyDescent="0.25">
      <c r="B24" s="19" t="s">
        <v>17</v>
      </c>
      <c r="C24" s="20"/>
      <c r="D24" s="21"/>
      <c r="E24" s="38"/>
      <c r="H24"/>
      <c r="I24" s="40"/>
      <c r="J24" s="40"/>
      <c r="K24" s="40"/>
    </row>
    <row r="25" spans="2:11" x14ac:dyDescent="0.25">
      <c r="B25" s="9" t="s">
        <v>18</v>
      </c>
      <c r="C25" s="10">
        <v>428743</v>
      </c>
      <c r="D25" s="13">
        <v>607964</v>
      </c>
      <c r="E25" s="14">
        <v>650000</v>
      </c>
      <c r="I25" s="40"/>
      <c r="J25" s="40"/>
      <c r="K25" s="40"/>
    </row>
    <row r="26" spans="2:11" x14ac:dyDescent="0.25">
      <c r="B26" s="9" t="s">
        <v>19</v>
      </c>
      <c r="C26" s="10">
        <v>360878.21</v>
      </c>
      <c r="D26" s="13">
        <v>299939.7</v>
      </c>
      <c r="E26" s="14">
        <v>302500</v>
      </c>
      <c r="I26" s="40"/>
      <c r="J26" s="40"/>
      <c r="K26" s="40"/>
    </row>
    <row r="27" spans="2:11" x14ac:dyDescent="0.25">
      <c r="B27" s="9" t="s">
        <v>20</v>
      </c>
      <c r="C27" s="10">
        <v>30000</v>
      </c>
      <c r="D27" s="13">
        <v>55000</v>
      </c>
      <c r="E27" s="14">
        <v>50000</v>
      </c>
      <c r="I27" s="40"/>
      <c r="J27" s="40"/>
      <c r="K27" s="40"/>
    </row>
    <row r="28" spans="2:11" x14ac:dyDescent="0.25">
      <c r="B28" s="9" t="s">
        <v>21</v>
      </c>
      <c r="C28" s="10">
        <v>120955</v>
      </c>
      <c r="D28" s="13">
        <v>228163</v>
      </c>
      <c r="E28" s="14">
        <v>110000</v>
      </c>
      <c r="I28" s="40"/>
      <c r="J28" s="40"/>
      <c r="K28" s="40"/>
    </row>
    <row r="29" spans="2:11" x14ac:dyDescent="0.25">
      <c r="B29" s="9" t="s">
        <v>22</v>
      </c>
      <c r="C29" s="10">
        <v>7000</v>
      </c>
      <c r="D29" s="13">
        <v>15700</v>
      </c>
      <c r="E29" s="14"/>
      <c r="I29" s="40"/>
      <c r="J29" s="40"/>
      <c r="K29" s="40"/>
    </row>
    <row r="30" spans="2:11" x14ac:dyDescent="0.25">
      <c r="B30" s="9" t="s">
        <v>23</v>
      </c>
      <c r="C30" s="10">
        <v>521033</v>
      </c>
      <c r="D30" s="13">
        <v>67215</v>
      </c>
      <c r="E30" s="14">
        <v>280000</v>
      </c>
      <c r="I30" s="40"/>
      <c r="J30" s="40"/>
      <c r="K30" s="40"/>
    </row>
    <row r="31" spans="2:11" x14ac:dyDescent="0.25">
      <c r="B31" s="9" t="s">
        <v>24</v>
      </c>
      <c r="C31" s="10">
        <v>0</v>
      </c>
      <c r="D31" s="13">
        <v>913.9</v>
      </c>
      <c r="E31" s="14"/>
      <c r="K31" s="40"/>
    </row>
    <row r="32" spans="2:11" x14ac:dyDescent="0.25">
      <c r="B32" s="9"/>
      <c r="C32" s="10"/>
      <c r="D32" s="11"/>
      <c r="E32" s="14"/>
      <c r="H32" s="22"/>
      <c r="I32" s="41"/>
      <c r="J32" s="41"/>
      <c r="K32" s="40"/>
    </row>
    <row r="33" spans="2:7" s="22" customFormat="1" x14ac:dyDescent="0.25">
      <c r="B33" s="19" t="s">
        <v>25</v>
      </c>
      <c r="C33" s="20">
        <f>SUM(C25:C32)</f>
        <v>1468609.21</v>
      </c>
      <c r="D33" s="21">
        <f>SUM(D25:D32)</f>
        <v>1274895.5999999999</v>
      </c>
      <c r="E33" s="38">
        <f>SUM(E25:E32)</f>
        <v>1392500</v>
      </c>
    </row>
    <row r="34" spans="2:7" s="22" customFormat="1" x14ac:dyDescent="0.25">
      <c r="B34" s="19"/>
      <c r="C34" s="20"/>
      <c r="D34" s="21"/>
      <c r="E34" s="38"/>
    </row>
    <row r="35" spans="2:7" s="7" customFormat="1" ht="21" x14ac:dyDescent="0.35">
      <c r="B35" s="3" t="s">
        <v>26</v>
      </c>
      <c r="C35" s="20">
        <f>C22+C33</f>
        <v>1732949.16</v>
      </c>
      <c r="D35" s="21">
        <f>SUM(D33+D22)</f>
        <v>1353258.4</v>
      </c>
      <c r="E35" s="38">
        <f>SUM(E33+E22)</f>
        <v>1511000</v>
      </c>
    </row>
    <row r="36" spans="2:7" x14ac:dyDescent="0.25">
      <c r="B36" s="9"/>
      <c r="C36" s="10"/>
      <c r="D36" s="11"/>
      <c r="E36" s="14"/>
    </row>
    <row r="37" spans="2:7" x14ac:dyDescent="0.25">
      <c r="B37" s="19" t="s">
        <v>27</v>
      </c>
      <c r="C37" s="10"/>
      <c r="D37" s="11"/>
      <c r="E37" s="14"/>
    </row>
    <row r="38" spans="2:7" x14ac:dyDescent="0.25">
      <c r="B38" s="9" t="s">
        <v>28</v>
      </c>
      <c r="C38" s="10">
        <v>-2944</v>
      </c>
      <c r="D38" s="13">
        <v>-134197</v>
      </c>
      <c r="E38" s="14">
        <v>-50000</v>
      </c>
      <c r="G38" s="22"/>
    </row>
    <row r="39" spans="2:7" x14ac:dyDescent="0.25">
      <c r="B39" s="9" t="s">
        <v>29</v>
      </c>
      <c r="C39" s="10">
        <v>0</v>
      </c>
      <c r="D39" s="13">
        <v>-32319</v>
      </c>
      <c r="E39" s="14">
        <v>0</v>
      </c>
    </row>
    <row r="40" spans="2:7" x14ac:dyDescent="0.25">
      <c r="B40" s="9" t="s">
        <v>30</v>
      </c>
      <c r="C40" s="10">
        <v>0</v>
      </c>
      <c r="D40" s="13">
        <v>-3580</v>
      </c>
      <c r="E40" s="14">
        <v>-25000</v>
      </c>
    </row>
    <row r="41" spans="2:7" x14ac:dyDescent="0.25">
      <c r="B41" s="9" t="s">
        <v>31</v>
      </c>
      <c r="C41" s="10">
        <v>-18154</v>
      </c>
      <c r="D41" s="13">
        <v>-132356</v>
      </c>
      <c r="E41" s="14">
        <v>-150000</v>
      </c>
    </row>
    <row r="42" spans="2:7" x14ac:dyDescent="0.25">
      <c r="B42" s="9" t="s">
        <v>32</v>
      </c>
      <c r="C42" s="10">
        <v>-21412</v>
      </c>
      <c r="D42" s="13">
        <v>-33741</v>
      </c>
      <c r="E42" s="14">
        <v>-20000</v>
      </c>
    </row>
    <row r="43" spans="2:7" x14ac:dyDescent="0.25">
      <c r="B43" s="9" t="s">
        <v>33</v>
      </c>
      <c r="C43" s="10">
        <v>-28450</v>
      </c>
      <c r="D43" s="13">
        <v>0</v>
      </c>
      <c r="E43" s="14">
        <v>-45000</v>
      </c>
      <c r="G43" s="22"/>
    </row>
    <row r="44" spans="2:7" x14ac:dyDescent="0.25">
      <c r="B44" s="9" t="s">
        <v>34</v>
      </c>
      <c r="C44" s="10">
        <v>-58262</v>
      </c>
      <c r="D44" s="13">
        <v>-2519</v>
      </c>
      <c r="E44" s="14">
        <v>-25000</v>
      </c>
    </row>
    <row r="45" spans="2:7" x14ac:dyDescent="0.25">
      <c r="B45" s="9" t="s">
        <v>35</v>
      </c>
      <c r="C45" s="10">
        <v>-48490</v>
      </c>
      <c r="D45" s="13">
        <v>-3382</v>
      </c>
      <c r="E45" s="14">
        <v>-2000</v>
      </c>
    </row>
    <row r="46" spans="2:7" x14ac:dyDescent="0.25">
      <c r="B46" s="9" t="s">
        <v>36</v>
      </c>
      <c r="C46" s="10">
        <v>-500</v>
      </c>
      <c r="D46" s="13">
        <v>-1214</v>
      </c>
      <c r="E46" s="14">
        <v>-1000</v>
      </c>
    </row>
    <row r="47" spans="2:7" x14ac:dyDescent="0.25">
      <c r="B47" s="9" t="s">
        <v>37</v>
      </c>
      <c r="C47" s="10">
        <v>-25840</v>
      </c>
      <c r="D47" s="11">
        <v>-95804</v>
      </c>
      <c r="E47" s="14">
        <v>-25000</v>
      </c>
    </row>
    <row r="48" spans="2:7" x14ac:dyDescent="0.25">
      <c r="B48" s="9"/>
      <c r="C48" s="10"/>
      <c r="D48" s="11"/>
      <c r="E48" s="14"/>
    </row>
    <row r="49" spans="2:7" x14ac:dyDescent="0.25">
      <c r="B49" s="9"/>
      <c r="C49" s="10"/>
      <c r="D49" s="11"/>
      <c r="E49" s="14"/>
    </row>
    <row r="50" spans="2:7" s="22" customFormat="1" x14ac:dyDescent="0.25">
      <c r="B50" s="19" t="s">
        <v>38</v>
      </c>
      <c r="C50" s="20">
        <f>SUM(C38:C48)</f>
        <v>-204052</v>
      </c>
      <c r="D50" s="21">
        <f>SUM(D38:D49)</f>
        <v>-439112</v>
      </c>
      <c r="E50" s="38">
        <f>SUM(E38:E49)</f>
        <v>-343000</v>
      </c>
    </row>
    <row r="51" spans="2:7" x14ac:dyDescent="0.25">
      <c r="B51" s="9"/>
      <c r="C51" s="10"/>
      <c r="D51" s="11"/>
      <c r="E51" s="14"/>
    </row>
    <row r="52" spans="2:7" x14ac:dyDescent="0.25">
      <c r="B52" s="19" t="s">
        <v>39</v>
      </c>
      <c r="C52" s="10"/>
      <c r="D52" s="11"/>
      <c r="E52" s="14"/>
    </row>
    <row r="53" spans="2:7" x14ac:dyDescent="0.25">
      <c r="B53" s="9" t="s">
        <v>40</v>
      </c>
      <c r="C53" s="10">
        <v>-147889</v>
      </c>
      <c r="D53" s="11">
        <v>-151662</v>
      </c>
      <c r="E53" s="14">
        <v>-150000</v>
      </c>
    </row>
    <row r="54" spans="2:7" x14ac:dyDescent="0.25">
      <c r="B54" s="9" t="s">
        <v>41</v>
      </c>
      <c r="C54" s="10">
        <v>-105281</v>
      </c>
      <c r="D54" s="11">
        <v>-165025</v>
      </c>
      <c r="E54" s="14">
        <v>-157000</v>
      </c>
    </row>
    <row r="55" spans="2:7" x14ac:dyDescent="0.25">
      <c r="B55" s="9" t="s">
        <v>42</v>
      </c>
      <c r="C55" s="10">
        <v>-29640</v>
      </c>
      <c r="D55" s="11">
        <v>-35700</v>
      </c>
      <c r="E55" s="14"/>
    </row>
    <row r="56" spans="2:7" x14ac:dyDescent="0.25">
      <c r="B56" s="9" t="s">
        <v>43</v>
      </c>
      <c r="C56" s="10">
        <v>-34195</v>
      </c>
      <c r="D56" s="11">
        <v>-26386</v>
      </c>
      <c r="E56" s="14">
        <v>-50000</v>
      </c>
      <c r="G56" s="22"/>
    </row>
    <row r="57" spans="2:7" x14ac:dyDescent="0.25">
      <c r="B57" s="9" t="s">
        <v>44</v>
      </c>
      <c r="C57" s="10">
        <v>-106313</v>
      </c>
      <c r="D57" s="11">
        <v>-222100</v>
      </c>
      <c r="E57" s="14">
        <v>-180000</v>
      </c>
    </row>
    <row r="58" spans="2:7" x14ac:dyDescent="0.25">
      <c r="B58" s="9" t="s">
        <v>45</v>
      </c>
      <c r="C58" s="10">
        <v>0</v>
      </c>
      <c r="D58" s="11">
        <v>-10654</v>
      </c>
      <c r="E58" s="14"/>
    </row>
    <row r="59" spans="2:7" x14ac:dyDescent="0.25">
      <c r="B59" s="9" t="s">
        <v>46</v>
      </c>
      <c r="C59" s="10">
        <v>-619</v>
      </c>
      <c r="D59" s="11">
        <v>0</v>
      </c>
      <c r="E59" s="12"/>
    </row>
    <row r="60" spans="2:7" x14ac:dyDescent="0.25">
      <c r="B60" s="9" t="s">
        <v>47</v>
      </c>
      <c r="C60" s="10">
        <v>-500</v>
      </c>
      <c r="D60" s="11">
        <v>0</v>
      </c>
      <c r="E60" s="12"/>
    </row>
    <row r="61" spans="2:7" x14ac:dyDescent="0.25">
      <c r="B61" s="9" t="s">
        <v>48</v>
      </c>
      <c r="C61" s="10">
        <v>-17491.990000000002</v>
      </c>
      <c r="D61" s="11">
        <v>-18681</v>
      </c>
      <c r="E61" s="12">
        <v>-18000</v>
      </c>
    </row>
    <row r="62" spans="2:7" x14ac:dyDescent="0.25">
      <c r="B62" s="9" t="s">
        <v>49</v>
      </c>
      <c r="C62" s="10">
        <v>-17600</v>
      </c>
      <c r="D62" s="11">
        <v>-64000</v>
      </c>
      <c r="E62" s="12">
        <v>-64000</v>
      </c>
    </row>
    <row r="63" spans="2:7" x14ac:dyDescent="0.25">
      <c r="B63" s="9" t="s">
        <v>50</v>
      </c>
      <c r="C63" s="10">
        <v>-2990</v>
      </c>
      <c r="D63" s="11">
        <v>-3204</v>
      </c>
      <c r="E63" s="12">
        <v>-12000</v>
      </c>
    </row>
    <row r="64" spans="2:7" x14ac:dyDescent="0.25">
      <c r="B64" s="9" t="s">
        <v>51</v>
      </c>
      <c r="C64" s="10">
        <v>-1700</v>
      </c>
      <c r="D64" s="11">
        <v>-1500</v>
      </c>
      <c r="E64" s="12">
        <v>-1500</v>
      </c>
    </row>
    <row r="65" spans="2:5" x14ac:dyDescent="0.25">
      <c r="B65" s="9" t="s">
        <v>52</v>
      </c>
      <c r="C65" s="10">
        <v>-1402.5</v>
      </c>
      <c r="D65" s="11">
        <v>-2273</v>
      </c>
      <c r="E65" s="12">
        <v>-2000</v>
      </c>
    </row>
    <row r="66" spans="2:5" x14ac:dyDescent="0.25">
      <c r="B66" s="9" t="s">
        <v>53</v>
      </c>
      <c r="C66" s="10">
        <v>-44330</v>
      </c>
      <c r="D66" s="11">
        <v>-500</v>
      </c>
      <c r="E66" s="12"/>
    </row>
    <row r="67" spans="2:5" x14ac:dyDescent="0.25">
      <c r="B67" s="15"/>
      <c r="C67" s="16"/>
      <c r="D67" s="23"/>
      <c r="E67" s="24"/>
    </row>
    <row r="68" spans="2:5" x14ac:dyDescent="0.25">
      <c r="B68" s="15"/>
      <c r="C68" s="16"/>
      <c r="D68" s="23"/>
      <c r="E68" s="24"/>
    </row>
    <row r="69" spans="2:5" x14ac:dyDescent="0.25">
      <c r="B69" s="9"/>
      <c r="C69" s="10"/>
      <c r="D69" s="17"/>
      <c r="E69" s="18"/>
    </row>
    <row r="70" spans="2:5" s="29" customFormat="1" ht="19.5" thickBot="1" x14ac:dyDescent="0.35">
      <c r="B70" s="25" t="s">
        <v>54</v>
      </c>
      <c r="C70" s="26">
        <f>SUM(C53:C69)</f>
        <v>-509951.49</v>
      </c>
      <c r="D70" s="27">
        <f>SUM(D53:D69)</f>
        <v>-701685</v>
      </c>
      <c r="E70" s="28">
        <f>SUM(E53:E69)</f>
        <v>-634500</v>
      </c>
    </row>
    <row r="71" spans="2:5" ht="15.75" thickBot="1" x14ac:dyDescent="0.3">
      <c r="B71" s="30" t="s">
        <v>55</v>
      </c>
      <c r="C71" s="31">
        <f>C70+C50</f>
        <v>-714003.49</v>
      </c>
      <c r="D71" s="32">
        <f>D70+D50</f>
        <v>-1140797</v>
      </c>
      <c r="E71" s="33">
        <f>E70+E50</f>
        <v>-977500</v>
      </c>
    </row>
    <row r="72" spans="2:5" x14ac:dyDescent="0.25">
      <c r="B72" s="34"/>
      <c r="C72" s="35"/>
      <c r="D72" s="36"/>
      <c r="E72" s="37"/>
    </row>
    <row r="73" spans="2:5" x14ac:dyDescent="0.25">
      <c r="B73" s="19" t="s">
        <v>56</v>
      </c>
      <c r="C73" s="10"/>
      <c r="D73" s="11"/>
      <c r="E73" s="14"/>
    </row>
    <row r="74" spans="2:5" x14ac:dyDescent="0.25">
      <c r="B74" s="9" t="s">
        <v>57</v>
      </c>
      <c r="C74" s="10">
        <v>-106750</v>
      </c>
      <c r="D74" s="11">
        <v>-119589</v>
      </c>
      <c r="E74" s="14">
        <v>-80000</v>
      </c>
    </row>
    <row r="75" spans="2:5" x14ac:dyDescent="0.25">
      <c r="B75" s="9" t="s">
        <v>58</v>
      </c>
      <c r="C75" s="10">
        <v>-290881.52</v>
      </c>
      <c r="D75" s="11">
        <v>-127247.25</v>
      </c>
      <c r="E75" s="14">
        <v>-140000</v>
      </c>
    </row>
    <row r="76" spans="2:5" x14ac:dyDescent="0.25">
      <c r="B76" s="9" t="s">
        <v>59</v>
      </c>
      <c r="C76" s="10">
        <v>-72765.34</v>
      </c>
      <c r="D76" s="11">
        <v>-8546.5499999999993</v>
      </c>
      <c r="E76" s="14">
        <v>-20000</v>
      </c>
    </row>
    <row r="77" spans="2:5" x14ac:dyDescent="0.25">
      <c r="B77" s="9" t="s">
        <v>60</v>
      </c>
      <c r="C77" s="10">
        <v>32587.43</v>
      </c>
      <c r="D77" s="11">
        <v>0</v>
      </c>
      <c r="E77" s="14"/>
    </row>
    <row r="78" spans="2:5" x14ac:dyDescent="0.25">
      <c r="B78" s="9" t="s">
        <v>61</v>
      </c>
      <c r="C78" s="10">
        <v>-2400</v>
      </c>
      <c r="D78" s="11">
        <v>0</v>
      </c>
      <c r="E78" s="14"/>
    </row>
    <row r="79" spans="2:5" x14ac:dyDescent="0.25">
      <c r="B79" s="9" t="s">
        <v>62</v>
      </c>
      <c r="C79" s="10">
        <v>-18296</v>
      </c>
      <c r="D79" s="11">
        <v>0</v>
      </c>
      <c r="E79" s="14"/>
    </row>
    <row r="80" spans="2:5" x14ac:dyDescent="0.25">
      <c r="B80" s="9" t="s">
        <v>63</v>
      </c>
      <c r="C80" s="10">
        <v>-3532.66</v>
      </c>
      <c r="D80" s="11">
        <v>0</v>
      </c>
      <c r="E80" s="14">
        <v>-151000</v>
      </c>
    </row>
    <row r="81" spans="2:5" x14ac:dyDescent="0.25">
      <c r="B81" s="9" t="s">
        <v>64</v>
      </c>
      <c r="C81" s="10">
        <v>-125357.58</v>
      </c>
      <c r="D81" s="13">
        <v>-37110</v>
      </c>
      <c r="E81" s="14">
        <v>-90000</v>
      </c>
    </row>
    <row r="82" spans="2:5" x14ac:dyDescent="0.25">
      <c r="B82" s="9" t="s">
        <v>65</v>
      </c>
      <c r="C82" s="10">
        <v>13054.12</v>
      </c>
      <c r="D82" s="11">
        <v>0</v>
      </c>
      <c r="E82" s="12"/>
    </row>
    <row r="83" spans="2:5" x14ac:dyDescent="0.25">
      <c r="B83" s="9" t="s">
        <v>66</v>
      </c>
      <c r="C83" s="10">
        <v>-53042.5</v>
      </c>
      <c r="D83" s="11">
        <v>-74276</v>
      </c>
      <c r="E83" s="12">
        <v>-50000</v>
      </c>
    </row>
    <row r="84" spans="2:5" x14ac:dyDescent="0.25">
      <c r="B84" s="9" t="s">
        <v>67</v>
      </c>
      <c r="C84" s="10">
        <v>-2008</v>
      </c>
      <c r="D84" s="11">
        <v>0</v>
      </c>
      <c r="E84" s="12"/>
    </row>
    <row r="85" spans="2:5" x14ac:dyDescent="0.25">
      <c r="B85" s="9" t="s">
        <v>68</v>
      </c>
      <c r="C85" s="10">
        <v>-1000</v>
      </c>
      <c r="D85" s="11">
        <v>0</v>
      </c>
      <c r="E85" s="12"/>
    </row>
    <row r="86" spans="2:5" x14ac:dyDescent="0.25">
      <c r="B86" s="9" t="s">
        <v>69</v>
      </c>
      <c r="C86" s="10">
        <v>-35000</v>
      </c>
      <c r="D86" s="11">
        <v>-35000</v>
      </c>
      <c r="E86" s="12"/>
    </row>
    <row r="87" spans="2:5" x14ac:dyDescent="0.25">
      <c r="B87" s="9"/>
      <c r="C87" s="10"/>
      <c r="D87" s="11"/>
      <c r="E87" s="12"/>
    </row>
    <row r="88" spans="2:5" s="7" customFormat="1" ht="21" x14ac:dyDescent="0.35">
      <c r="B88" s="3" t="s">
        <v>70</v>
      </c>
      <c r="C88" s="4">
        <f>SUM(C74:C87)</f>
        <v>-665392.04999999993</v>
      </c>
      <c r="D88" s="5">
        <f>SUM(D74:D87)</f>
        <v>-401768.8</v>
      </c>
      <c r="E88" s="6">
        <f>SUM(E74:E87)</f>
        <v>-531000</v>
      </c>
    </row>
    <row r="89" spans="2:5" x14ac:dyDescent="0.25">
      <c r="B89" s="9"/>
      <c r="C89" s="10"/>
      <c r="D89" s="11"/>
      <c r="E89" s="12"/>
    </row>
    <row r="90" spans="2:5" x14ac:dyDescent="0.25">
      <c r="B90" s="9" t="s">
        <v>71</v>
      </c>
      <c r="C90" s="10">
        <f>C35</f>
        <v>1732949.16</v>
      </c>
      <c r="D90" s="11">
        <f>D35</f>
        <v>1353258.4</v>
      </c>
      <c r="E90" s="12">
        <f>E35</f>
        <v>1511000</v>
      </c>
    </row>
    <row r="91" spans="2:5" x14ac:dyDescent="0.25">
      <c r="B91" s="9" t="s">
        <v>72</v>
      </c>
      <c r="C91" s="10">
        <f>C71+C88</f>
        <v>-1379395.54</v>
      </c>
      <c r="D91" s="11">
        <f>D71+D88</f>
        <v>-1542565.8</v>
      </c>
      <c r="E91" s="12">
        <f>E71+E88</f>
        <v>-1508500</v>
      </c>
    </row>
    <row r="92" spans="2:5" x14ac:dyDescent="0.25">
      <c r="B92" s="9"/>
      <c r="C92" s="10"/>
      <c r="D92" s="11"/>
      <c r="E92" s="12"/>
    </row>
    <row r="93" spans="2:5" s="7" customFormat="1" ht="21" x14ac:dyDescent="0.35">
      <c r="B93" s="3" t="s">
        <v>73</v>
      </c>
      <c r="C93" s="4">
        <f>C90+C91</f>
        <v>353553.61999999988</v>
      </c>
      <c r="D93" s="5">
        <f>D90+D91</f>
        <v>-189307.40000000014</v>
      </c>
      <c r="E93" s="6">
        <f>E90+E91</f>
        <v>2500</v>
      </c>
    </row>
    <row r="94" spans="2:5" x14ac:dyDescent="0.25">
      <c r="B94" s="15"/>
    </row>
  </sheetData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Senaste versionen (gemensam)</vt:lpstr>
      <vt:lpstr>'Senaste versionen (gemensam)'!Utskriftsområde</vt:lpstr>
    </vt:vector>
  </TitlesOfParts>
  <Company>Mazars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Svantesson</dc:creator>
  <cp:lastModifiedBy>Emil Svantesson</cp:lastModifiedBy>
  <cp:lastPrinted>2023-04-10T18:10:37Z</cp:lastPrinted>
  <dcterms:created xsi:type="dcterms:W3CDTF">2023-04-10T17:58:18Z</dcterms:created>
  <dcterms:modified xsi:type="dcterms:W3CDTF">2023-04-10T18:11:05Z</dcterms:modified>
</cp:coreProperties>
</file>